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\DOCUMENT\Produtos\Projeto\D376_CPU SIL 3\doc_tec\mu\Attachments\"/>
    </mc:Choice>
  </mc:AlternateContent>
  <bookViews>
    <workbookView xWindow="0" yWindow="0" windowWidth="28800" windowHeight="12165"/>
  </bookViews>
  <sheets>
    <sheet name="Instructions" sheetId="18" r:id="rId1"/>
    <sheet name="SFRT" sheetId="16" r:id="rId2"/>
    <sheet name="Safety Output" sheetId="15" r:id="rId3"/>
    <sheet name="Safety Input" sheetId="14" r:id="rId4"/>
    <sheet name="CPU Parameters" sheetId="13" r:id="rId5"/>
    <sheet name="Revision Control" sheetId="17" r:id="rId6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3" l="1"/>
  <c r="C9" i="15" s="1"/>
  <c r="C10" i="16" l="1"/>
  <c r="C5" i="16"/>
  <c r="C12" i="16"/>
  <c r="C8" i="16"/>
  <c r="C13" i="16" s="1"/>
  <c r="C7" i="16"/>
  <c r="C3" i="16"/>
  <c r="C17" i="16" l="1"/>
  <c r="C15" i="16"/>
  <c r="C6" i="13"/>
  <c r="C9" i="14" l="1"/>
  <c r="C10" i="14" l="1"/>
  <c r="C8" i="14" s="1"/>
  <c r="C4" i="16"/>
  <c r="C10" i="15"/>
  <c r="C8" i="15" s="1"/>
  <c r="C6" i="16"/>
  <c r="C9" i="16" l="1"/>
  <c r="C14" i="16" s="1"/>
  <c r="C11" i="16"/>
  <c r="C16" i="16" s="1"/>
  <c r="C2" i="16" l="1"/>
</calcChain>
</file>

<file path=xl/sharedStrings.xml><?xml version="1.0" encoding="utf-8"?>
<sst xmlns="http://schemas.openxmlformats.org/spreadsheetml/2006/main" count="56" uniqueCount="55">
  <si>
    <t>Watchdog Safety Margin (%)</t>
  </si>
  <si>
    <t>SFRT [ms]</t>
  </si>
  <si>
    <r>
      <t>Tcy</t>
    </r>
    <r>
      <rPr>
        <vertAlign val="subscript"/>
        <sz val="11"/>
        <color theme="1"/>
        <rFont val="Calibri"/>
        <family val="2"/>
        <scheme val="minor"/>
      </rPr>
      <t>F-Host</t>
    </r>
    <r>
      <rPr>
        <sz val="11"/>
        <color theme="1"/>
        <rFont val="Calibri"/>
        <family val="2"/>
        <scheme val="minor"/>
      </rPr>
      <t xml:space="preserve"> [ms]</t>
    </r>
  </si>
  <si>
    <t>HAT [ms]</t>
  </si>
  <si>
    <r>
      <t>Tcy</t>
    </r>
    <r>
      <rPr>
        <vertAlign val="subscript"/>
        <sz val="11"/>
        <color theme="1"/>
        <rFont val="Calibri"/>
        <family val="2"/>
        <scheme val="minor"/>
      </rPr>
      <t>Pbus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</si>
  <si>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sens</t>
    </r>
    <r>
      <rPr>
        <sz val="11"/>
        <color theme="1"/>
        <rFont val="Calibri"/>
        <family val="2"/>
        <scheme val="minor"/>
      </rPr>
      <t xml:space="preserve"> [ms]</t>
    </r>
  </si>
  <si>
    <r>
      <t>TBUS</t>
    </r>
    <r>
      <rPr>
        <vertAlign val="subscript"/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[ms]</t>
    </r>
  </si>
  <si>
    <r>
      <t>DAT</t>
    </r>
    <r>
      <rPr>
        <vertAlign val="subscript"/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</si>
  <si>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</si>
  <si>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[ms]</t>
    </r>
  </si>
  <si>
    <r>
      <t>TD</t>
    </r>
    <r>
      <rPr>
        <vertAlign val="subscript"/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</si>
  <si>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act</t>
    </r>
    <r>
      <rPr>
        <sz val="11"/>
        <color theme="1"/>
        <rFont val="Calibri"/>
        <family val="2"/>
        <scheme val="minor"/>
      </rPr>
      <t xml:space="preserve"> [ms]</t>
    </r>
  </si>
  <si>
    <r>
      <t>TBUS</t>
    </r>
    <r>
      <rPr>
        <vertAlign val="subscript"/>
        <sz val="11"/>
        <color theme="1"/>
        <rFont val="Calibri"/>
        <family val="2"/>
        <scheme val="minor"/>
      </rPr>
      <t>out</t>
    </r>
    <r>
      <rPr>
        <sz val="11"/>
        <color theme="1"/>
        <rFont val="Calibri"/>
        <family val="2"/>
        <scheme val="minor"/>
      </rPr>
      <t xml:space="preserve"> [ms]</t>
    </r>
  </si>
  <si>
    <r>
      <t>DAT</t>
    </r>
    <r>
      <rPr>
        <vertAlign val="subscript"/>
        <sz val="11"/>
        <color theme="1"/>
        <rFont val="Calibri"/>
        <family val="2"/>
        <scheme val="minor"/>
      </rPr>
      <t>out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</si>
  <si>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out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</si>
  <si>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out</t>
    </r>
    <r>
      <rPr>
        <sz val="11"/>
        <color theme="1"/>
        <rFont val="Calibri"/>
        <family val="2"/>
        <scheme val="minor"/>
      </rPr>
      <t xml:space="preserve"> [ms]</t>
    </r>
  </si>
  <si>
    <r>
      <t>TD</t>
    </r>
    <r>
      <rPr>
        <vertAlign val="subscript"/>
        <sz val="11"/>
        <color theme="1"/>
        <rFont val="Calibri"/>
        <family val="2"/>
        <scheme val="minor"/>
      </rPr>
      <t>out</t>
    </r>
    <r>
      <rPr>
        <sz val="11"/>
        <color theme="1"/>
        <rFont val="Calibri"/>
        <family val="2"/>
        <scheme val="minor"/>
      </rPr>
      <t xml:space="preserve"> [ms]</t>
    </r>
  </si>
  <si>
    <r>
      <t>Tcy</t>
    </r>
    <r>
      <rPr>
        <vertAlign val="subscript"/>
        <sz val="11"/>
        <color theme="1"/>
        <rFont val="Calibri"/>
        <family val="2"/>
        <scheme val="minor"/>
      </rPr>
      <t>STDCPU</t>
    </r>
    <r>
      <rPr>
        <sz val="11"/>
        <color theme="1"/>
        <rFont val="Calibri"/>
        <family val="2"/>
        <scheme val="minor"/>
      </rPr>
      <t xml:space="preserve"> [ms]</t>
    </r>
  </si>
  <si>
    <t>PROFIBUS baud [Mbps]</t>
  </si>
  <si>
    <t>PROFIBUS remote stations</t>
  </si>
  <si>
    <r>
      <t>F_WD_Time</t>
    </r>
    <r>
      <rPr>
        <vertAlign val="subscript"/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[ms]</t>
    </r>
  </si>
  <si>
    <r>
      <t>minimum F_WD_Time</t>
    </r>
    <r>
      <rPr>
        <vertAlign val="subscript"/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</si>
  <si>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IP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</si>
  <si>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IP</t>
    </r>
    <r>
      <rPr>
        <sz val="11"/>
        <color theme="1"/>
        <rFont val="Calibri"/>
        <family val="2"/>
        <scheme val="minor"/>
      </rPr>
      <t xml:space="preserve"> [ms]</t>
    </r>
  </si>
  <si>
    <r>
      <t>F_WD_Time</t>
    </r>
    <r>
      <rPr>
        <vertAlign val="subscript"/>
        <sz val="11"/>
        <color theme="1"/>
        <rFont val="Calibri"/>
        <family val="2"/>
        <scheme val="minor"/>
      </rPr>
      <t>out</t>
    </r>
    <r>
      <rPr>
        <sz val="11"/>
        <color theme="1"/>
        <rFont val="Calibri"/>
        <family val="2"/>
        <scheme val="minor"/>
      </rPr>
      <t xml:space="preserve"> [ms]</t>
    </r>
  </si>
  <si>
    <r>
      <t>minimum F_WD_Time</t>
    </r>
    <r>
      <rPr>
        <vertAlign val="subscript"/>
        <sz val="11"/>
        <color theme="1"/>
        <rFont val="Calibri"/>
        <family val="2"/>
        <scheme val="minor"/>
      </rPr>
      <t>out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</si>
  <si>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OP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</si>
  <si>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OP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</si>
  <si>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IC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</si>
  <si>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SCPU</t>
    </r>
    <r>
      <rPr>
        <sz val="11"/>
        <color theme="1"/>
        <rFont val="Calibri"/>
        <family val="2"/>
        <scheme val="minor"/>
      </rPr>
      <t xml:space="preserve"> [ms]</t>
    </r>
  </si>
  <si>
    <r>
      <t>WCDT</t>
    </r>
    <r>
      <rPr>
        <vertAlign val="subscript"/>
        <sz val="11"/>
        <color theme="1"/>
        <rFont val="Calibri"/>
        <family val="2"/>
        <scheme val="minor"/>
      </rPr>
      <t>OC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</si>
  <si>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IC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</si>
  <si>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SCPU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</si>
  <si>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OC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</si>
  <si>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IP</t>
    </r>
    <r>
      <rPr>
        <sz val="11"/>
        <color theme="1"/>
        <rFont val="Calibri"/>
        <family val="2"/>
        <scheme val="minor"/>
      </rPr>
      <t xml:space="preserve"> - WCDT</t>
    </r>
    <r>
      <rPr>
        <vertAlign val="subscript"/>
        <sz val="11"/>
        <color theme="1"/>
        <rFont val="Calibri"/>
        <family val="2"/>
        <scheme val="minor"/>
      </rPr>
      <t>IP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</si>
  <si>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IC</t>
    </r>
    <r>
      <rPr>
        <sz val="11"/>
        <color theme="1"/>
        <rFont val="Calibri"/>
        <family val="2"/>
        <scheme val="minor"/>
      </rPr>
      <t xml:space="preserve"> - WCDT</t>
    </r>
    <r>
      <rPr>
        <vertAlign val="subscript"/>
        <sz val="11"/>
        <color theme="1"/>
        <rFont val="Calibri"/>
        <family val="2"/>
        <scheme val="minor"/>
      </rPr>
      <t>IC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</si>
  <si>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SCPU</t>
    </r>
    <r>
      <rPr>
        <sz val="11"/>
        <color theme="1"/>
        <rFont val="Calibri"/>
        <family val="2"/>
        <scheme val="minor"/>
      </rPr>
      <t xml:space="preserve"> - WCDT</t>
    </r>
    <r>
      <rPr>
        <vertAlign val="subscript"/>
        <sz val="11"/>
        <color theme="1"/>
        <rFont val="Calibri"/>
        <family val="2"/>
        <scheme val="minor"/>
      </rPr>
      <t>SCPU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</si>
  <si>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OC</t>
    </r>
    <r>
      <rPr>
        <sz val="11"/>
        <color theme="1"/>
        <rFont val="Calibri"/>
        <family val="2"/>
        <scheme val="minor"/>
      </rPr>
      <t xml:space="preserve"> - WCDT</t>
    </r>
    <r>
      <rPr>
        <vertAlign val="subscript"/>
        <sz val="11"/>
        <color theme="1"/>
        <rFont val="Calibri"/>
        <family val="2"/>
        <scheme val="minor"/>
      </rPr>
      <t>OC</t>
    </r>
    <r>
      <rPr>
        <sz val="11"/>
        <color theme="1"/>
        <rFont val="Calibri"/>
        <family val="2"/>
        <scheme val="minor"/>
      </rPr>
      <t xml:space="preserve"> [ms]</t>
    </r>
  </si>
  <si>
    <r>
      <t>OFDT</t>
    </r>
    <r>
      <rPr>
        <vertAlign val="subscript"/>
        <sz val="11"/>
        <color theme="1"/>
        <rFont val="Calibri"/>
        <family val="2"/>
        <scheme val="minor"/>
      </rPr>
      <t>OP</t>
    </r>
    <r>
      <rPr>
        <sz val="11"/>
        <color theme="1"/>
        <rFont val="Calibri"/>
        <family val="2"/>
        <scheme val="minor"/>
      </rPr>
      <t xml:space="preserve"> - WCDT</t>
    </r>
    <r>
      <rPr>
        <vertAlign val="subscript"/>
        <sz val="11"/>
        <color theme="1"/>
        <rFont val="Calibri"/>
        <family val="2"/>
        <scheme val="minor"/>
      </rPr>
      <t>OP</t>
    </r>
    <r>
      <rPr>
        <sz val="11"/>
        <color theme="1"/>
        <rFont val="Calibri"/>
        <family val="2"/>
        <scheme val="minor"/>
      </rPr>
      <t xml:space="preserve"> [ms]</t>
    </r>
  </si>
  <si>
    <t>Document revision</t>
  </si>
  <si>
    <t>Author</t>
  </si>
  <si>
    <t>Osmar Brune</t>
  </si>
  <si>
    <t>Reviewer</t>
  </si>
  <si>
    <t>Tiago Dall'Agnol</t>
  </si>
  <si>
    <t>Date</t>
  </si>
  <si>
    <t>Comments</t>
  </si>
  <si>
    <t>First revision of SFRT calculation spreadsheet.</t>
  </si>
  <si>
    <t>A</t>
  </si>
  <si>
    <t xml:space="preserve"> </t>
  </si>
  <si>
    <t>This spreadsheet is used for calculating SFRT (safety function response time), and also for calculating PROFIsafe watchdogs of safety input and safety ouput devices.</t>
  </si>
  <si>
    <t>Yellow cells must be filled in by the user (all other cells are blocked for edition)</t>
  </si>
  <si>
    <t>Blue cells show intermediate values</t>
  </si>
  <si>
    <t>Green cells show final results useful for the user</t>
  </si>
  <si>
    <t>SFRT_NX3810</t>
  </si>
  <si>
    <t>The general details of parameters are described on MU214602 (Nexto Safety User Manual, section "Safety Function Response Time"). Please consult this document for details and examples of usage.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</si>
</sst>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right"/>
    </xf>
    <xf numFmtId="0" fontId="0" fillId="5" borderId="1" xfId="0" applyFill="1" applyBorder="1" applyAlignment="1">
      <alignment horizontal="right" indent="1"/>
    </xf>
    <xf numFmtId="2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quotePrefix="1" applyFill="1" applyBorder="1" applyAlignment="1" applyProtection="1">
      <alignment horizontal="center"/>
      <protection locked="0"/>
    </xf>
    <xf numFmtId="9" fontId="0" fillId="2" borderId="1" xfId="0" applyNumberFormat="1" applyFill="1" applyBorder="1" applyAlignment="1" applyProtection="1">
      <alignment horizontal="center"/>
      <protection locked="0"/>
    </xf>
    <xf numFmtId="1" fontId="0" fillId="4" borderId="1" xfId="0" applyNumberForma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14" fontId="0" fillId="0" borderId="1" xfId="0" applyNumberFormat="1" applyBorder="1"/>
    <xf numFmtId="0" fontId="0" fillId="0" borderId="3" xfId="0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4" xfId="0" applyFill="1" applyBorder="1" applyAlignment="1">
      <alignment horizontal="center" wrapText="1"/>
    </xf>
    <xf numFmtId="0" fontId="0" fillId="6" borderId="2" xfId="0" applyFill="1" applyBorder="1" applyAlignment="1">
      <alignment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0" fillId="6" borderId="3" xfId="0" applyFill="1" applyBorder="1" applyAlignment="1">
      <alignment wrapText="1"/>
    </xf>
    <xf numFmtId="0" fontId="0" fillId="6" borderId="2" xfId="0" applyFill="1" applyBorder="1" applyAlignment="1">
      <alignment horizontal="center" wrapText="1"/>
    </xf>
    <xf numFmtId="0" fontId="2" fillId="6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5"/>
  <sheetViews>
    <sheetView tabSelected="1" workbookViewId="0">
      <selection activeCell="B18" sqref="B18"/>
    </sheetView>
  </sheetViews>
  <sheetFormatPr defaultRowHeight="15" x14ac:dyDescent="0.25"/>
  <cols>
    <col min="1" max="1" width="4.7109375" customWidth="1"/>
    <col min="2" max="2" width="77.7109375" style="10" customWidth="1"/>
    <col min="3" max="3" width="8.85546875" customWidth="1"/>
  </cols>
  <sheetData>
    <row r="1" spans="2:2" ht="21.75" customHeight="1" thickBot="1" x14ac:dyDescent="0.3"/>
    <row r="2" spans="2:2" x14ac:dyDescent="0.25">
      <c r="B2" s="19"/>
    </row>
    <row r="3" spans="2:2" x14ac:dyDescent="0.25">
      <c r="B3" s="20" t="s">
        <v>53</v>
      </c>
    </row>
    <row r="4" spans="2:2" ht="15.75" thickBot="1" x14ac:dyDescent="0.3">
      <c r="B4" s="21"/>
    </row>
    <row r="5" spans="2:2" x14ac:dyDescent="0.25">
      <c r="B5" s="22"/>
    </row>
    <row r="6" spans="2:2" ht="30" x14ac:dyDescent="0.25">
      <c r="B6" s="17" t="s">
        <v>49</v>
      </c>
    </row>
    <row r="7" spans="2:2" ht="15.75" thickBot="1" x14ac:dyDescent="0.3">
      <c r="B7" s="18"/>
    </row>
    <row r="8" spans="2:2" x14ac:dyDescent="0.25">
      <c r="B8" s="13" t="s">
        <v>48</v>
      </c>
    </row>
    <row r="9" spans="2:2" x14ac:dyDescent="0.25">
      <c r="B9" s="14" t="s">
        <v>50</v>
      </c>
    </row>
    <row r="10" spans="2:2" x14ac:dyDescent="0.25">
      <c r="B10" s="15" t="s">
        <v>51</v>
      </c>
    </row>
    <row r="11" spans="2:2" x14ac:dyDescent="0.25">
      <c r="B11" s="16" t="s">
        <v>52</v>
      </c>
    </row>
    <row r="12" spans="2:2" ht="15.75" thickBot="1" x14ac:dyDescent="0.3">
      <c r="B12" s="18"/>
    </row>
    <row r="13" spans="2:2" x14ac:dyDescent="0.25">
      <c r="B13" s="23"/>
    </row>
    <row r="14" spans="2:2" ht="45" x14ac:dyDescent="0.25">
      <c r="B14" s="24" t="s">
        <v>54</v>
      </c>
    </row>
    <row r="15" spans="2:2" ht="15.75" thickBot="1" x14ac:dyDescent="0.3">
      <c r="B15" s="18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7"/>
  <sheetViews>
    <sheetView workbookViewId="0">
      <selection activeCell="C2" sqref="C2"/>
    </sheetView>
  </sheetViews>
  <sheetFormatPr defaultRowHeight="15" x14ac:dyDescent="0.25"/>
  <cols>
    <col min="1" max="1" width="0.85546875" customWidth="1"/>
    <col min="2" max="2" width="26" customWidth="1"/>
    <col min="3" max="3" width="11.42578125" customWidth="1"/>
  </cols>
  <sheetData>
    <row r="1" spans="2:3" ht="3.95" customHeight="1" x14ac:dyDescent="0.25"/>
    <row r="2" spans="2:3" x14ac:dyDescent="0.25">
      <c r="B2" s="4" t="s">
        <v>1</v>
      </c>
      <c r="C2" s="9">
        <f>SUM(C3:C7)+MAX(C13:C17)</f>
        <v>223.87333333333333</v>
      </c>
    </row>
    <row r="3" spans="2:3" ht="18" x14ac:dyDescent="0.35">
      <c r="B3" s="4" t="s">
        <v>22</v>
      </c>
      <c r="C3" s="5">
        <f>'Safety Input'!C2+'Safety Input'!C5</f>
        <v>15</v>
      </c>
    </row>
    <row r="4" spans="2:3" ht="18" x14ac:dyDescent="0.35">
      <c r="B4" s="4" t="s">
        <v>28</v>
      </c>
      <c r="C4" s="5">
        <f>'Safety Input'!C4+'Safety Input'!C9+'CPU Parameters'!C2</f>
        <v>39.936666666666667</v>
      </c>
    </row>
    <row r="5" spans="2:3" ht="18" x14ac:dyDescent="0.35">
      <c r="B5" s="4" t="s">
        <v>29</v>
      </c>
      <c r="C5" s="5">
        <f>'CPU Parameters'!C2</f>
        <v>10</v>
      </c>
    </row>
    <row r="6" spans="2:3" ht="18" x14ac:dyDescent="0.35">
      <c r="B6" s="4" t="s">
        <v>30</v>
      </c>
      <c r="C6" s="5">
        <f>'Safety Output'!C9+'Safety Output'!C4</f>
        <v>34.936666666666667</v>
      </c>
    </row>
    <row r="7" spans="2:3" ht="18" x14ac:dyDescent="0.35">
      <c r="B7" s="4" t="s">
        <v>26</v>
      </c>
      <c r="C7" s="5">
        <f>'Safety Output'!C2+'Safety Output'!C5</f>
        <v>27</v>
      </c>
    </row>
    <row r="8" spans="2:3" ht="18" x14ac:dyDescent="0.35">
      <c r="B8" s="4" t="s">
        <v>23</v>
      </c>
      <c r="C8" s="5">
        <f>'Safety Input'!C2+'Safety Input'!C6</f>
        <v>21</v>
      </c>
    </row>
    <row r="9" spans="2:3" ht="18" x14ac:dyDescent="0.35">
      <c r="B9" s="4" t="s">
        <v>31</v>
      </c>
      <c r="C9" s="5">
        <f>'Safety Input'!C8+SFRT!C4</f>
        <v>125.93666666666667</v>
      </c>
    </row>
    <row r="10" spans="2:3" ht="18" x14ac:dyDescent="0.35">
      <c r="B10" s="4" t="s">
        <v>32</v>
      </c>
      <c r="C10" s="5">
        <f>'CPU Parameters'!C2</f>
        <v>10</v>
      </c>
    </row>
    <row r="11" spans="2:3" ht="18" x14ac:dyDescent="0.35">
      <c r="B11" s="4" t="s">
        <v>33</v>
      </c>
      <c r="C11" s="5">
        <f>'Safety Output'!C8+SFRT!C6</f>
        <v>131.93666666666667</v>
      </c>
    </row>
    <row r="12" spans="2:3" ht="18" x14ac:dyDescent="0.35">
      <c r="B12" s="4" t="s">
        <v>27</v>
      </c>
      <c r="C12" s="5">
        <f>'Safety Output'!C2+'Safety Output'!C6</f>
        <v>27</v>
      </c>
    </row>
    <row r="13" spans="2:3" ht="18" x14ac:dyDescent="0.35">
      <c r="B13" s="4" t="s">
        <v>34</v>
      </c>
      <c r="C13" s="5">
        <f>C8-C3</f>
        <v>6</v>
      </c>
    </row>
    <row r="14" spans="2:3" ht="18" x14ac:dyDescent="0.35">
      <c r="B14" s="4" t="s">
        <v>35</v>
      </c>
      <c r="C14" s="5">
        <f t="shared" ref="C14:C17" si="0">C9-C4</f>
        <v>86</v>
      </c>
    </row>
    <row r="15" spans="2:3" ht="18" x14ac:dyDescent="0.35">
      <c r="B15" s="4" t="s">
        <v>36</v>
      </c>
      <c r="C15" s="5">
        <f t="shared" si="0"/>
        <v>0</v>
      </c>
    </row>
    <row r="16" spans="2:3" ht="18" x14ac:dyDescent="0.35">
      <c r="B16" s="4" t="s">
        <v>37</v>
      </c>
      <c r="C16" s="5">
        <f t="shared" si="0"/>
        <v>97</v>
      </c>
    </row>
    <row r="17" spans="2:3" ht="18" x14ac:dyDescent="0.35">
      <c r="B17" s="4" t="s">
        <v>38</v>
      </c>
      <c r="C17" s="5">
        <f t="shared" si="0"/>
        <v>0</v>
      </c>
    </row>
  </sheetData>
  <sheetProtection sheet="1" objects="1" scenarios="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C10" sqref="C10"/>
    </sheetView>
  </sheetViews>
  <sheetFormatPr defaultRowHeight="15" x14ac:dyDescent="0.25"/>
  <cols>
    <col min="1" max="1" width="0.85546875" customWidth="1"/>
    <col min="2" max="2" width="26.28515625" customWidth="1"/>
    <col min="3" max="3" width="10.5703125" style="2" customWidth="1"/>
  </cols>
  <sheetData>
    <row r="1" spans="2:3" ht="3.95" customHeight="1" x14ac:dyDescent="0.25"/>
    <row r="2" spans="2:3" ht="18" x14ac:dyDescent="0.35">
      <c r="B2" s="3" t="s">
        <v>11</v>
      </c>
      <c r="C2" s="6">
        <v>25</v>
      </c>
    </row>
    <row r="3" spans="2:3" ht="18" x14ac:dyDescent="0.35">
      <c r="B3" s="3" t="s">
        <v>12</v>
      </c>
      <c r="C3" s="6">
        <v>8</v>
      </c>
    </row>
    <row r="4" spans="2:3" ht="18" x14ac:dyDescent="0.35">
      <c r="B4" s="3" t="s">
        <v>13</v>
      </c>
      <c r="C4" s="6">
        <v>2</v>
      </c>
    </row>
    <row r="5" spans="2:3" ht="18" x14ac:dyDescent="0.35">
      <c r="B5" s="3" t="s">
        <v>14</v>
      </c>
      <c r="C5" s="6">
        <v>2</v>
      </c>
    </row>
    <row r="6" spans="2:3" ht="18" x14ac:dyDescent="0.35">
      <c r="B6" s="3" t="s">
        <v>15</v>
      </c>
      <c r="C6" s="6">
        <v>2</v>
      </c>
    </row>
    <row r="7" spans="2:3" x14ac:dyDescent="0.25">
      <c r="B7" s="3" t="s">
        <v>0</v>
      </c>
      <c r="C7" s="8">
        <v>0.1</v>
      </c>
    </row>
    <row r="8" spans="2:3" ht="18" x14ac:dyDescent="0.35">
      <c r="B8" s="3" t="s">
        <v>24</v>
      </c>
      <c r="C8" s="9">
        <f t="shared" ref="C8" si="0">ROUNDUP(C10*(1+C7),0)</f>
        <v>97</v>
      </c>
    </row>
    <row r="9" spans="2:3" ht="18" x14ac:dyDescent="0.35">
      <c r="B9" s="3" t="s">
        <v>16</v>
      </c>
      <c r="C9" s="5">
        <f>2*('CPU Parameters'!$C$3+'CPU Parameters'!$C$7)+C3</f>
        <v>32.936666666666667</v>
      </c>
    </row>
    <row r="10" spans="2:3" ht="18" x14ac:dyDescent="0.35">
      <c r="B10" s="3" t="s">
        <v>25</v>
      </c>
      <c r="C10" s="5">
        <f>'CPU Parameters'!$C$2+'CPU Parameters'!$C$6+C4+2*C9</f>
        <v>87.873333333333335</v>
      </c>
    </row>
  </sheetData>
  <sheetProtection sheet="1" objects="1" scenario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C10" sqref="C10"/>
    </sheetView>
  </sheetViews>
  <sheetFormatPr defaultRowHeight="15" x14ac:dyDescent="0.25"/>
  <cols>
    <col min="1" max="1" width="1" customWidth="1"/>
    <col min="2" max="2" width="26.28515625" customWidth="1"/>
    <col min="3" max="3" width="10.5703125" style="2" customWidth="1"/>
  </cols>
  <sheetData>
    <row r="1" spans="2:3" ht="5.0999999999999996" customHeight="1" x14ac:dyDescent="0.25"/>
    <row r="2" spans="2:3" ht="18" x14ac:dyDescent="0.35">
      <c r="B2" s="3" t="s">
        <v>5</v>
      </c>
      <c r="C2" s="6">
        <v>12</v>
      </c>
    </row>
    <row r="3" spans="2:3" ht="18" x14ac:dyDescent="0.35">
      <c r="B3" s="3" t="s">
        <v>6</v>
      </c>
      <c r="C3" s="6">
        <v>3</v>
      </c>
    </row>
    <row r="4" spans="2:3" ht="18" x14ac:dyDescent="0.35">
      <c r="B4" s="3" t="s">
        <v>7</v>
      </c>
      <c r="C4" s="6">
        <v>2</v>
      </c>
    </row>
    <row r="5" spans="2:3" ht="18" x14ac:dyDescent="0.35">
      <c r="B5" s="3" t="s">
        <v>8</v>
      </c>
      <c r="C5" s="6">
        <v>3</v>
      </c>
    </row>
    <row r="6" spans="2:3" ht="18" x14ac:dyDescent="0.35">
      <c r="B6" s="3" t="s">
        <v>9</v>
      </c>
      <c r="C6" s="6">
        <v>9</v>
      </c>
    </row>
    <row r="7" spans="2:3" x14ac:dyDescent="0.25">
      <c r="B7" s="3" t="s">
        <v>0</v>
      </c>
      <c r="C7" s="8">
        <v>0.1</v>
      </c>
    </row>
    <row r="8" spans="2:3" ht="18" x14ac:dyDescent="0.35">
      <c r="B8" s="3" t="s">
        <v>20</v>
      </c>
      <c r="C8" s="9">
        <f t="shared" ref="C8" si="0">ROUNDUP(C10*(1+C7),0)</f>
        <v>86</v>
      </c>
    </row>
    <row r="9" spans="2:3" ht="18" x14ac:dyDescent="0.35">
      <c r="B9" s="3" t="s">
        <v>10</v>
      </c>
      <c r="C9" s="5">
        <f>2*('CPU Parameters'!$C$3+'CPU Parameters'!$C$7)+C3</f>
        <v>27.936666666666667</v>
      </c>
    </row>
    <row r="10" spans="2:3" ht="18" x14ac:dyDescent="0.35">
      <c r="B10" s="3" t="s">
        <v>21</v>
      </c>
      <c r="C10" s="5">
        <f>'CPU Parameters'!$C$2+'CPU Parameters'!$C$6+C4+2*C9</f>
        <v>77.873333333333335</v>
      </c>
    </row>
  </sheetData>
  <sheetProtection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"/>
  <sheetViews>
    <sheetView workbookViewId="0">
      <selection activeCell="C2" sqref="C2"/>
    </sheetView>
  </sheetViews>
  <sheetFormatPr defaultRowHeight="15" x14ac:dyDescent="0.25"/>
  <cols>
    <col min="1" max="1" width="0.85546875" customWidth="1"/>
    <col min="2" max="2" width="22.42578125" customWidth="1"/>
    <col min="3" max="3" width="8.7109375" style="2"/>
    <col min="4" max="4" width="3.140625" customWidth="1"/>
  </cols>
  <sheetData>
    <row r="1" spans="2:3" ht="6" customHeight="1" x14ac:dyDescent="0.25"/>
    <row r="2" spans="2:3" ht="18" x14ac:dyDescent="0.35">
      <c r="B2" s="3" t="s">
        <v>2</v>
      </c>
      <c r="C2" s="6">
        <v>10</v>
      </c>
    </row>
    <row r="3" spans="2:3" ht="18" x14ac:dyDescent="0.35">
      <c r="B3" s="3" t="s">
        <v>17</v>
      </c>
      <c r="C3" s="7">
        <v>10</v>
      </c>
    </row>
    <row r="4" spans="2:3" x14ac:dyDescent="0.25">
      <c r="B4" s="3" t="s">
        <v>18</v>
      </c>
      <c r="C4" s="7">
        <v>12</v>
      </c>
    </row>
    <row r="5" spans="2:3" x14ac:dyDescent="0.25">
      <c r="B5" s="3" t="s">
        <v>19</v>
      </c>
      <c r="C5" s="7">
        <v>5</v>
      </c>
    </row>
    <row r="6" spans="2:3" x14ac:dyDescent="0.25">
      <c r="B6" s="3" t="s">
        <v>3</v>
      </c>
      <c r="C6" s="1">
        <f>C2</f>
        <v>10</v>
      </c>
    </row>
    <row r="7" spans="2:3" ht="18" x14ac:dyDescent="0.35">
      <c r="B7" s="3" t="s">
        <v>4</v>
      </c>
      <c r="C7" s="5">
        <f>0.075+(0.38+C5*5.668)/C4</f>
        <v>2.4683333333333333</v>
      </c>
    </row>
  </sheetData>
  <sheetProtection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"/>
  <sheetViews>
    <sheetView workbookViewId="0">
      <selection activeCell="D10" sqref="D10"/>
    </sheetView>
  </sheetViews>
  <sheetFormatPr defaultRowHeight="15" x14ac:dyDescent="0.25"/>
  <cols>
    <col min="2" max="2" width="20.140625" customWidth="1"/>
    <col min="3" max="3" width="13.42578125" customWidth="1"/>
    <col min="4" max="4" width="15.28515625" customWidth="1"/>
    <col min="5" max="5" width="23.140625" customWidth="1"/>
    <col min="6" max="6" width="60.140625" bestFit="1" customWidth="1"/>
    <col min="7" max="7" width="25.85546875" bestFit="1" customWidth="1"/>
  </cols>
  <sheetData>
    <row r="2" spans="2:6" x14ac:dyDescent="0.25">
      <c r="B2" s="11" t="s">
        <v>39</v>
      </c>
      <c r="C2" s="11" t="s">
        <v>44</v>
      </c>
      <c r="D2" s="11" t="s">
        <v>40</v>
      </c>
      <c r="E2" s="11" t="s">
        <v>42</v>
      </c>
      <c r="F2" s="11" t="s">
        <v>45</v>
      </c>
    </row>
    <row r="3" spans="2:6" x14ac:dyDescent="0.25">
      <c r="B3" s="11" t="s">
        <v>47</v>
      </c>
      <c r="C3" s="12">
        <v>43453</v>
      </c>
      <c r="D3" s="11" t="s">
        <v>41</v>
      </c>
      <c r="E3" s="11" t="s">
        <v>43</v>
      </c>
      <c r="F3" s="11" t="s">
        <v>46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Instructions</vt:lpstr>
      <vt:lpstr>SFRT</vt:lpstr>
      <vt:lpstr>Safety Output</vt:lpstr>
      <vt:lpstr>Safety Input</vt:lpstr>
      <vt:lpstr>CPU Parameters</vt:lpstr>
      <vt:lpstr>Revision Control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Osmar</dc:creator>
  <cp:lastModifiedBy>Felipe Bresolin Zanon</cp:lastModifiedBy>
  <dcterms:created xsi:type="dcterms:W3CDTF">2014-12-11T03:41:58Z</dcterms:created>
  <dcterms:modified xsi:type="dcterms:W3CDTF">2019-04-29T14:14:15Z</dcterms:modified>
</cp:coreProperties>
</file>